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<sst xmlns="http://schemas.openxmlformats.org/spreadsheetml/2006/main" count="25" uniqueCount="15">
  <si>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Dec</t>
  </si>
  <si>
    <t>Bin</t>
  </si>
  <si>
    <t>※　under　255</t>
  </si>
  <si>
    <t>Hex</t>
  </si>
  <si>
    <t>A</t>
  </si>
  <si>
    <t>B</t>
  </si>
  <si>
    <t>C</t>
  </si>
  <si>
    <t>D</t>
  </si>
  <si>
    <t>E</t>
  </si>
  <si>
    <t>F</t>
  </si>
  <si>
    <t>Bin to Dec Converter</t>
  </si>
  <si>
    <t>XRQ Tech Lab</t>
  </si>
  <si>
    <t>negative</t>
  </si>
  <si>
    <t>Hex to Dec Bin Converter</t>
  </si>
  <si>
    <t>Dec to Bin Hex Converter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</si>
</sst>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right"/>
    </xf>
    <xf numFmtId="176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3" fillId="2" borderId="0" xfId="0" applyFont="1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6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4"/>
  <sheetViews>
    <sheetView showGridLines="0" showRowColHeaders="0" tabSelected="1" workbookViewId="0" topLeftCell="A1">
      <selection activeCell="S19" sqref="S19"/>
    </sheetView>
  </sheetViews>
  <sheetFormatPr defaultColWidth="9.00390625" defaultRowHeight="13.5"/>
  <cols>
    <col min="1" max="1" width="18.875" style="0" customWidth="1"/>
    <col min="2" max="2" width="7.25390625" style="0" customWidth="1"/>
    <col min="3" max="3" width="4.25390625" style="0" customWidth="1"/>
    <col min="4" max="4" width="4.875" style="0" customWidth="1"/>
    <col min="5" max="5" width="9.25390625" style="0" customWidth="1"/>
    <col min="6" max="13" width="4.625" style="0" customWidth="1"/>
    <col min="15" max="15" width="9.00390625" style="0" hidden="1" customWidth="1"/>
    <col min="16" max="16" width="3.375" style="13" hidden="1" customWidth="1"/>
    <col min="17" max="17" width="3.25390625" style="0" hidden="1" customWidth="1"/>
  </cols>
  <sheetData>
    <row r="2" ht="1.5" customHeight="1"/>
    <row r="3" spans="2:14" ht="13.5">
      <c r="B3" s="2"/>
      <c r="C3" s="2"/>
      <c r="D3" s="1" t="s">
        <v>14</v>
      </c>
      <c r="E3" s="2"/>
      <c r="F3" s="2"/>
      <c r="G3" s="2"/>
      <c r="H3" s="3"/>
      <c r="I3" s="3" t="s">
        <v>2</v>
      </c>
      <c r="J3" s="2"/>
      <c r="K3" s="2"/>
      <c r="L3" s="2"/>
      <c r="M3" s="2"/>
      <c r="N3" s="2"/>
    </row>
    <row r="4" spans="2:14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4.25" thickBot="1">
      <c r="B5" s="2"/>
      <c r="C5" s="2"/>
      <c r="D5" s="2" t="s">
        <v>0</v>
      </c>
      <c r="E5" s="4" t="s">
        <v>1</v>
      </c>
      <c r="F5" s="2">
        <v>128</v>
      </c>
      <c r="G5" s="2">
        <v>64</v>
      </c>
      <c r="H5" s="2">
        <v>32</v>
      </c>
      <c r="I5" s="2">
        <v>16</v>
      </c>
      <c r="J5" s="2">
        <v>8</v>
      </c>
      <c r="K5" s="2">
        <v>4</v>
      </c>
      <c r="L5" s="2">
        <v>2</v>
      </c>
      <c r="M5" s="2">
        <v>1</v>
      </c>
      <c r="N5" s="2"/>
    </row>
    <row r="6" spans="2:14" ht="14.25" thickBot="1">
      <c r="B6" s="2"/>
      <c r="C6" s="18">
        <v>250</v>
      </c>
      <c r="D6" s="19"/>
      <c r="E6" s="2"/>
      <c r="F6" s="5">
        <f>INT(C6/128)</f>
        <v>1</v>
      </c>
      <c r="G6" s="6">
        <f>INT((C6-128*F6)/64)</f>
        <v>1</v>
      </c>
      <c r="H6" s="6">
        <f>INT((C6-128*F6-64*G6)/32)</f>
        <v>1</v>
      </c>
      <c r="I6" s="6">
        <f>INT((C6-128*F6-64*G6-32*H6)/16)</f>
        <v>1</v>
      </c>
      <c r="J6" s="6">
        <f>INT((C6-128*F6-64*G6-32*H6-16*I6)/8)</f>
        <v>1</v>
      </c>
      <c r="K6" s="6">
        <f>INT((C6-128*F6-64*G6-32*H6-16*I6-8*J6)/4)</f>
        <v>0</v>
      </c>
      <c r="L6" s="6">
        <f>INT((C6-128*F6-64*G6-32*H6-16*I6-8*J6-4*K6)/2)</f>
        <v>1</v>
      </c>
      <c r="M6" s="7">
        <f>INT((C6-128*F6-64*G6-32*H6-16*I6-8*J6-4*K6-2*L6)/1)</f>
        <v>0</v>
      </c>
      <c r="N6" s="2"/>
    </row>
    <row r="7" spans="2:14" ht="14.25" thickBot="1">
      <c r="B7" s="2"/>
      <c r="C7" s="2"/>
      <c r="D7" s="4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4.25" thickBot="1">
      <c r="B8" s="2"/>
      <c r="C8" s="8" t="str">
        <f>VLOOKUP(INT(C6/16),O11:P26,2,FALSE)</f>
        <v>F</v>
      </c>
      <c r="D8" s="16" t="str">
        <f>VLOOKUP(INT(C6-16*O32),O11:P26,2,FALSE)</f>
        <v>A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4.25" thickBot="1">
      <c r="B9" s="2"/>
      <c r="C9" s="2"/>
      <c r="D9" s="9" t="s">
        <v>12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14.25" thickBot="1">
      <c r="B10" s="2"/>
      <c r="C10" s="20">
        <f>255-C6</f>
        <v>5</v>
      </c>
      <c r="D10" s="21"/>
      <c r="E10" s="2"/>
      <c r="F10" s="5">
        <f>INT(C10/128)</f>
        <v>0</v>
      </c>
      <c r="G10" s="6">
        <f>INT((C10-128*F10)/64)</f>
        <v>0</v>
      </c>
      <c r="H10" s="6">
        <f>INT((C10-128*F10-64*G10)/32)</f>
        <v>0</v>
      </c>
      <c r="I10" s="6">
        <f>INT((C10-128*F10-64*G10-32*H10)/16)</f>
        <v>0</v>
      </c>
      <c r="J10" s="6">
        <f>INT((C10-128*F10-64*G10-32*H10-16*I10)/8)</f>
        <v>0</v>
      </c>
      <c r="K10" s="6">
        <f>INT((C10-128*F10-64*G10-32*H10-16*I10-8*J10)/4)</f>
        <v>1</v>
      </c>
      <c r="L10" s="6">
        <f>INT((C10-128*F10-64*G10-32*H10-16*I10-8*J10-4*K10)/2)</f>
        <v>0</v>
      </c>
      <c r="M10" s="7">
        <f>INT((C10-128*F10-64*G10-32*H10-16*I10-8*J10-4*K10-2*L10)/1)</f>
        <v>1</v>
      </c>
      <c r="N10" s="2"/>
    </row>
    <row r="11" spans="2:17" ht="13.5">
      <c r="B11" s="2"/>
      <c r="C11" s="2"/>
      <c r="D11" s="2" t="s">
        <v>0</v>
      </c>
      <c r="E11" s="4" t="s">
        <v>1</v>
      </c>
      <c r="F11" s="2"/>
      <c r="G11" s="2"/>
      <c r="H11" s="2"/>
      <c r="I11" s="2"/>
      <c r="J11" s="2"/>
      <c r="K11" s="2"/>
      <c r="L11" s="2"/>
      <c r="M11" s="2"/>
      <c r="N11" s="2"/>
      <c r="O11">
        <v>0</v>
      </c>
      <c r="P11" s="13">
        <v>0</v>
      </c>
      <c r="Q11">
        <v>0</v>
      </c>
    </row>
    <row r="12" spans="2:17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>
        <v>1</v>
      </c>
      <c r="P12" s="13">
        <v>1</v>
      </c>
      <c r="Q12">
        <v>1</v>
      </c>
    </row>
    <row r="13" spans="2:17" ht="13.5">
      <c r="B13" s="2"/>
      <c r="C13" s="2"/>
      <c r="D13" s="9" t="s">
        <v>10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>
        <v>2</v>
      </c>
      <c r="P13" s="13">
        <v>2</v>
      </c>
      <c r="Q13">
        <v>2</v>
      </c>
    </row>
    <row r="14" spans="2:17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>
        <v>3</v>
      </c>
      <c r="P14" s="13">
        <v>3</v>
      </c>
      <c r="Q14">
        <v>3</v>
      </c>
    </row>
    <row r="15" spans="2:17" ht="14.25" thickBot="1">
      <c r="B15" s="2"/>
      <c r="C15" s="2"/>
      <c r="D15" s="2" t="s">
        <v>0</v>
      </c>
      <c r="E15" s="4" t="s">
        <v>1</v>
      </c>
      <c r="F15" s="2">
        <v>128</v>
      </c>
      <c r="G15" s="2">
        <v>64</v>
      </c>
      <c r="H15" s="2">
        <v>32</v>
      </c>
      <c r="I15" s="2">
        <v>16</v>
      </c>
      <c r="J15" s="2">
        <v>8</v>
      </c>
      <c r="K15" s="2">
        <v>4</v>
      </c>
      <c r="L15" s="2">
        <v>2</v>
      </c>
      <c r="M15" s="2">
        <v>1</v>
      </c>
      <c r="N15" s="2"/>
      <c r="O15">
        <v>4</v>
      </c>
      <c r="P15" s="13">
        <v>4</v>
      </c>
      <c r="Q15">
        <v>4</v>
      </c>
    </row>
    <row r="16" spans="2:17" ht="14.25" thickBot="1">
      <c r="B16" s="2"/>
      <c r="C16" s="20">
        <f>F16*128+G16*64+H16*32+I16*16+J16*8+K16*4+L16*2+M16*1</f>
        <v>49</v>
      </c>
      <c r="D16" s="21"/>
      <c r="E16" s="2"/>
      <c r="F16" s="10">
        <v>0</v>
      </c>
      <c r="G16" s="11">
        <v>0</v>
      </c>
      <c r="H16" s="11">
        <v>1</v>
      </c>
      <c r="I16" s="11">
        <v>1</v>
      </c>
      <c r="J16" s="11">
        <v>0</v>
      </c>
      <c r="K16" s="11">
        <v>0</v>
      </c>
      <c r="L16" s="11">
        <v>0</v>
      </c>
      <c r="M16" s="12">
        <v>1</v>
      </c>
      <c r="N16" s="2"/>
      <c r="O16">
        <v>5</v>
      </c>
      <c r="P16" s="13">
        <v>5</v>
      </c>
      <c r="Q16">
        <v>5</v>
      </c>
    </row>
    <row r="17" spans="2:17" ht="14.25" thickBot="1">
      <c r="B17" s="2"/>
      <c r="C17" s="2"/>
      <c r="D17" s="2" t="s">
        <v>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>
        <v>6</v>
      </c>
      <c r="P17" s="13">
        <v>6</v>
      </c>
      <c r="Q17">
        <v>6</v>
      </c>
    </row>
    <row r="18" spans="2:17" ht="14.25" thickBot="1">
      <c r="B18" s="2"/>
      <c r="C18" s="8">
        <f>VLOOKUP(INT(C16/16),O11:P26,2,FALSE)</f>
        <v>3</v>
      </c>
      <c r="D18" s="16">
        <f>VLOOKUP(INT(C16-16*O34),O11:P26,2,FALSE)</f>
        <v>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>
        <v>7</v>
      </c>
      <c r="P18" s="13">
        <v>7</v>
      </c>
      <c r="Q18">
        <v>7</v>
      </c>
    </row>
    <row r="19" spans="2:17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>
        <v>8</v>
      </c>
      <c r="P19" s="13">
        <v>8</v>
      </c>
      <c r="Q19">
        <v>8</v>
      </c>
    </row>
    <row r="20" spans="2:17" ht="13.5">
      <c r="B20" s="2"/>
      <c r="C20" s="2"/>
      <c r="D20" s="9" t="s">
        <v>13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>
        <v>9</v>
      </c>
      <c r="P20" s="13">
        <v>9</v>
      </c>
      <c r="Q20">
        <v>9</v>
      </c>
    </row>
    <row r="21" spans="2:17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>
        <v>10</v>
      </c>
      <c r="P21" s="13" t="s">
        <v>4</v>
      </c>
      <c r="Q21">
        <v>10</v>
      </c>
    </row>
    <row r="22" spans="2:17" ht="14.25" thickBot="1">
      <c r="B22" s="2"/>
      <c r="C22" s="2"/>
      <c r="D22" s="4" t="s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>
        <v>11</v>
      </c>
      <c r="P22" s="13" t="s">
        <v>5</v>
      </c>
      <c r="Q22">
        <v>11</v>
      </c>
    </row>
    <row r="23" spans="2:17" ht="14.25" thickBot="1">
      <c r="B23" s="2"/>
      <c r="C23" s="20">
        <f>(VLOOKUP(C25,P11:Q26,2,FALSE))*16+(VLOOKUP(D25,P11:Q26,2,FALSE))</f>
        <v>204</v>
      </c>
      <c r="D23" s="21"/>
      <c r="E23" s="4" t="s">
        <v>1</v>
      </c>
      <c r="F23" s="2">
        <v>128</v>
      </c>
      <c r="G23" s="2">
        <v>64</v>
      </c>
      <c r="H23" s="2">
        <v>32</v>
      </c>
      <c r="I23" s="2">
        <v>16</v>
      </c>
      <c r="J23" s="2">
        <v>8</v>
      </c>
      <c r="K23" s="2">
        <v>4</v>
      </c>
      <c r="L23" s="2">
        <v>2</v>
      </c>
      <c r="M23" s="2">
        <v>1</v>
      </c>
      <c r="N23" s="2"/>
      <c r="O23">
        <v>12</v>
      </c>
      <c r="P23" s="13" t="s">
        <v>6</v>
      </c>
      <c r="Q23">
        <v>12</v>
      </c>
    </row>
    <row r="24" spans="2:17" ht="14.25" thickBot="1">
      <c r="B24" s="2"/>
      <c r="C24" s="2"/>
      <c r="D24" s="2" t="s">
        <v>3</v>
      </c>
      <c r="E24" s="2"/>
      <c r="F24" s="5">
        <f>INT(C23/128)</f>
        <v>1</v>
      </c>
      <c r="G24" s="6">
        <f>INT((C23-128*F24)/64)</f>
        <v>1</v>
      </c>
      <c r="H24" s="6">
        <f>INT((C23-128*F24-64*G24)/32)</f>
        <v>0</v>
      </c>
      <c r="I24" s="6">
        <f>INT((C23-128*F24-64*G24-32*H24)/16)</f>
        <v>0</v>
      </c>
      <c r="J24" s="6">
        <f>INT((C23-128*F24-64*G24-32*H24-16*I24)/8)</f>
        <v>1</v>
      </c>
      <c r="K24" s="6">
        <f>INT((C23-128*F24-64*G24-32*H24-16*I24-8*J24)/4)</f>
        <v>1</v>
      </c>
      <c r="L24" s="6">
        <f>INT((C23-128*F24-64*G24-32*H24-16*I24-8*J24-4*K24)/2)</f>
        <v>0</v>
      </c>
      <c r="M24" s="7">
        <f>INT((C23-128*F24-64*G24-32*H24-16*I24-8*J24-4*K24-2*L24)/1)</f>
        <v>0</v>
      </c>
      <c r="N24" s="2"/>
      <c r="O24">
        <v>13</v>
      </c>
      <c r="P24" s="13" t="s">
        <v>7</v>
      </c>
      <c r="Q24">
        <v>13</v>
      </c>
    </row>
    <row r="25" spans="2:17" ht="14.25" thickBot="1">
      <c r="B25" s="2"/>
      <c r="C25" s="14" t="s">
        <v>6</v>
      </c>
      <c r="D25" s="15" t="s">
        <v>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>
        <v>14</v>
      </c>
      <c r="P25" s="13" t="s">
        <v>8</v>
      </c>
      <c r="Q25">
        <v>14</v>
      </c>
    </row>
    <row r="26" spans="2:17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>
        <v>15</v>
      </c>
      <c r="P26" s="13" t="s">
        <v>9</v>
      </c>
      <c r="Q26">
        <v>15</v>
      </c>
    </row>
    <row r="27" spans="2:14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17" t="s">
        <v>11</v>
      </c>
      <c r="M27" s="2"/>
      <c r="N27" s="2"/>
    </row>
    <row r="28" spans="2:14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32" ht="13.5">
      <c r="O32">
        <f>INT(C6/16)</f>
        <v>15</v>
      </c>
    </row>
    <row r="34" ht="13.5">
      <c r="O34">
        <f>INT(C16/16)</f>
        <v>3</v>
      </c>
    </row>
  </sheetData>
  <mergeCells count="4">
    <mergeCell ref="C6:D6"/>
    <mergeCell ref="C10:D10"/>
    <mergeCell ref="C16:D16"/>
    <mergeCell ref="C23:D2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．</dc:creator>
  <cp:keywords/>
  <dc:description/>
  <cp:lastModifiedBy>shig</cp:lastModifiedBy>
  <dcterms:created xsi:type="dcterms:W3CDTF">2000-01-01T03:10:17Z</dcterms:created>
  <dcterms:modified xsi:type="dcterms:W3CDTF">2011-10-02T08:51:16Z</dcterms:modified>
  <cp:category/>
  <cp:version/>
  <cp:contentType/>
  <cp:contentStatus/>
</cp:coreProperties>
</file>